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66d0bd148bee1c9/Dokumenty/_Květnice zastupitelstvo/_Zásobník projektů/__Zásobník projektů - excel/"/>
    </mc:Choice>
  </mc:AlternateContent>
  <xr:revisionPtr revIDLastSave="3" documentId="8_{D67C00F9-0AE4-4450-BB20-F2619F92CA34}" xr6:coauthVersionLast="47" xr6:coauthVersionMax="47" xr10:uidLastSave="{EDA6E5C3-84C0-4960-8958-32E1BF1FC407}"/>
  <bookViews>
    <workbookView xWindow="-110" yWindow="-110" windowWidth="19420" windowHeight="10300" xr2:uid="{00000000-000D-0000-FFFF-FFFF00000000}"/>
  </bookViews>
  <sheets>
    <sheet name="Zásobník investic" sheetId="1" r:id="rId1"/>
  </sheets>
  <definedNames>
    <definedName name="_xlnm.Print_Titles" localSheetId="0">'Zásobník investic'!$4:$4</definedName>
    <definedName name="_xlnm.Print_Area" localSheetId="0">'Zásobník investic'!$A$1:$I$38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H3" i="1" l="1"/>
  <c r="H2" i="1"/>
  <c r="F2" i="1"/>
  <c r="D2" i="1"/>
  <c r="D3" i="1"/>
  <c r="F3" i="1" l="1"/>
</calcChain>
</file>

<file path=xl/sharedStrings.xml><?xml version="1.0" encoding="utf-8"?>
<sst xmlns="http://schemas.openxmlformats.org/spreadsheetml/2006/main" count="146" uniqueCount="117">
  <si>
    <t xml:space="preserve">Cena dle filtru: </t>
  </si>
  <si>
    <t>Smluvní cena</t>
  </si>
  <si>
    <t>Cena celkem:</t>
  </si>
  <si>
    <t>Předpoklad</t>
  </si>
  <si>
    <t>#</t>
  </si>
  <si>
    <t>Název akce</t>
  </si>
  <si>
    <t>Popis akce</t>
  </si>
  <si>
    <t>Cena projekt</t>
  </si>
  <si>
    <t>Financování projektu v roce</t>
  </si>
  <si>
    <t>Cena realizace</t>
  </si>
  <si>
    <t>Financování realizace v roce</t>
  </si>
  <si>
    <t>Maximální dotace</t>
  </si>
  <si>
    <t>Komentář</t>
  </si>
  <si>
    <t>Náves - revitalizace</t>
  </si>
  <si>
    <t>Volnočasové místo na kopci v KIII</t>
  </si>
  <si>
    <t>výhled</t>
  </si>
  <si>
    <t>Ne</t>
  </si>
  <si>
    <t>Oprava Mlýnského rybníka</t>
  </si>
  <si>
    <t>Volnočasové místo v ulici K Oboře - kapka</t>
  </si>
  <si>
    <t>Lávka v Proutnici</t>
  </si>
  <si>
    <t>Čekáme na vhodnou dotaci</t>
  </si>
  <si>
    <t>Nový úřad - komunitní nástavba - I. Etapa</t>
  </si>
  <si>
    <t>Nový úřad - komunitní nástavba - II. Etapa</t>
  </si>
  <si>
    <t>Druhé nadzemní podlaží</t>
  </si>
  <si>
    <t>Oprava souvislých ploch komunikací I</t>
  </si>
  <si>
    <t>Oprava souvislých ploch komunikací II</t>
  </si>
  <si>
    <t>Dotace MMR 2020
 80 % maximálně 10 mil. Kč
Žádost neúspěšná - náhradníci. V posinci nová výzva</t>
  </si>
  <si>
    <t>KSUS rekonstrukce ulice V Zelených</t>
  </si>
  <si>
    <t>Sportovní centrum Květnice</t>
  </si>
  <si>
    <t>Hřiště na novém pozemku</t>
  </si>
  <si>
    <r>
      <rPr>
        <b/>
        <sz val="11"/>
        <color rgb="FF000000"/>
        <rFont val="Calibri"/>
      </rPr>
      <t xml:space="preserve">DOTACE Kraj
</t>
    </r>
    <r>
      <rPr>
        <sz val="11"/>
        <color rgb="FF000000"/>
        <rFont val="Calibri"/>
      </rPr>
      <t>Probíhá projektování pro možnou dotaci z kraského fondu obnovy venkova
Zahájit proces povolování kácení</t>
    </r>
  </si>
  <si>
    <t>Lávka po hladině rybníka</t>
  </si>
  <si>
    <t>Pěší lávka po hladině rybníka pro možnost procházky "dokola"</t>
  </si>
  <si>
    <t>NE</t>
  </si>
  <si>
    <t>Upravit cestu podél fotbalového hřiště v Sibřině</t>
  </si>
  <si>
    <t>Rekonstrukce Rybárny</t>
  </si>
  <si>
    <t>Pobytové schodiště</t>
  </si>
  <si>
    <t>Oprava pomníčku obětem válek</t>
  </si>
  <si>
    <t>Psí hřiště - agility</t>
  </si>
  <si>
    <t>Zklidnění dopravy v ulici Devětsilová</t>
  </si>
  <si>
    <t>Výhled</t>
  </si>
  <si>
    <t>Osazení nových laviček</t>
  </si>
  <si>
    <t>Jen dořešit způsob realizace zpevněných ploch</t>
  </si>
  <si>
    <t>Svazková škola</t>
  </si>
  <si>
    <t>Oprava panelové cesty pod střelnicí</t>
  </si>
  <si>
    <t>Revitalizace Návesního rybníka</t>
  </si>
  <si>
    <t>Odbahnění a úprava nátoku a břehů</t>
  </si>
  <si>
    <t>Fotovoltaika</t>
  </si>
  <si>
    <t xml:space="preserve">Vyřešení obecní fotovoltaiky, tedy snížení nákladů na elektrickou energii. </t>
  </si>
  <si>
    <t>Oprava havarijního mostu pod tvrzí</t>
  </si>
  <si>
    <t xml:space="preserve">Výkupy pozemků </t>
  </si>
  <si>
    <t xml:space="preserve">Za účelem propojení obce pěšími cestami a vytvoření zelených pásů kolem obce. </t>
  </si>
  <si>
    <t>Vyprojektováno miminalistické řešení, oceněno, čekáme na dotaci, máme SP</t>
  </si>
  <si>
    <t xml:space="preserve">Doprojektovat vhodné architektonické řešení. A pokusit se o změnu umístění. </t>
  </si>
  <si>
    <t xml:space="preserve">Oprava komnunikace v Zelených. Stavební objekty chodníku a VO jdou na náklady obce, ostatní objekty jdou na nákaldy KSÚS. </t>
  </si>
  <si>
    <r>
      <t xml:space="preserve">Máme SP, projektuje se PDPS. 
Termín realizace není stanoven, bude konzultováno s KSÚS.
Připaveno ke spolufinancování chodníků z </t>
    </r>
    <r>
      <rPr>
        <b/>
        <sz val="11"/>
        <color rgb="FF000000"/>
        <rFont val="Calibri"/>
        <family val="2"/>
      </rPr>
      <t>dotace SFDI</t>
    </r>
    <r>
      <rPr>
        <sz val="11"/>
        <color rgb="FF000000"/>
        <rFont val="Calibri"/>
        <family val="2"/>
      </rPr>
      <t xml:space="preserve"> - namísto chodníku u rybníka.
Cena dle projektanta KSÚS: 
SO 122 – ÚPRAVA MÍSTNÍCH KOMUNIKACÍ (chodníky) 
- 4 750 000,- Kč
SO 430 – DOPLNĚNÍ VEŘEJNÉHO OSVĚTLENÍ 
- 5 600 000,- Kč</t>
    </r>
  </si>
  <si>
    <t>Oplocený prostor s prvky pro výcvik psů</t>
  </si>
  <si>
    <t>Čekáme na vyjadřovačky DOSS, abychom mohli požádat o vydání SP.</t>
  </si>
  <si>
    <t>Rozeslány poptávky dodavatelům mlatových cest</t>
  </si>
  <si>
    <r>
      <rPr>
        <b/>
        <sz val="11"/>
        <color rgb="FF000000"/>
        <rFont val="Calibri"/>
        <family val="2"/>
        <charset val="238"/>
      </rPr>
      <t>Dotace Kraj</t>
    </r>
    <r>
      <rPr>
        <sz val="11"/>
        <color rgb="FF000000"/>
        <rFont val="Calibri"/>
        <family val="2"/>
      </rPr>
      <t xml:space="preserve">
Dotační výzvy kraje (spoluúčast vždy 15%, maximální dotace cca 1.860.000,- na jednu žádost, maximálně 3 žádosti). - společně s točnou v ulici K Oboře</t>
    </r>
    <r>
      <rPr>
        <sz val="11"/>
        <color rgb="FF000000"/>
        <rFont val="Calibri"/>
        <family val="2"/>
        <charset val="238"/>
      </rPr>
      <t xml:space="preserve">
 - Probíhá projektová příprava pro získání územního souhlasu</t>
    </r>
  </si>
  <si>
    <t>Uvažováno pro dotaci společně s projektem v ulici K Oboře
 - Probíhá projektová příprava pro získání územního souhlasu</t>
  </si>
  <si>
    <t xml:space="preserve"> - Zpracována PD, získáno SP, zasmluvněn dotační management
 - Připravujeme podklady pro dotaci a čekáme na spuštění dotačního programu</t>
  </si>
  <si>
    <t xml:space="preserve">Vydáno stavební povolení, dokončena PDPS. Pak čekáme na procesy KSÚS.
Realizace bez dopadu do rozpočtu obce. </t>
  </si>
  <si>
    <r>
      <rPr>
        <b/>
        <sz val="11"/>
        <color rgb="FF000000"/>
        <rFont val="Calibri"/>
        <family val="2"/>
        <charset val="238"/>
        <scheme val="minor"/>
      </rPr>
      <t xml:space="preserve">Jsme zařazeni do dotačního programu! </t>
    </r>
    <r>
      <rPr>
        <sz val="11"/>
        <color rgb="FF000000"/>
        <rFont val="Calibri"/>
        <family val="2"/>
        <scheme val="minor"/>
      </rPr>
      <t xml:space="preserve">
Finalizujeme projekt PDPS s výkazem výměr. Připravujeme veřejnou zakázku ve zjendodušeném podlitním řízení. 
Pro získání dotace je třeba mít uzavřenou smlouvu do 31.4.2023.</t>
    </r>
  </si>
  <si>
    <t xml:space="preserve">Probíhá inženýrská příprava. Nutno ověřit možnosti výstavby podél břehu rybníka, včetně možnosti odkoupení pozemků.
Varianta po břehu by byla mnohem levnější. Ale nemme pozemky.
Aktuálně projekt pozastaven - není v souladu s odmínkami dotace rekonstrukce rybníka. </t>
  </si>
  <si>
    <t>Objednán hydrogeologický posudek na odtokové poměry.</t>
  </si>
  <si>
    <t xml:space="preserve">Zahájeno prjektování za účelem získání SP, v dílčí fázi bude projednáno a představeno veřejnosti. </t>
  </si>
  <si>
    <t>Objednáno projekt pro získání územního souhlasu</t>
  </si>
  <si>
    <t xml:space="preserve">Objednán energetický audit (25.000,-) - možnosti řešení. 
Komunitní energetika zatím není možná.
Připravujeme opsouzení návratnosti vybrané varianty a následně bdue rozhodnuto o pokračování akce. </t>
  </si>
  <si>
    <t xml:space="preserve">Projekt byl po mnoha intervencích ze strany vedení obce konečně zařazen mezi projekty, na které bude zahájena projektová příprava. </t>
  </si>
  <si>
    <t xml:space="preserve">Odeslány žádosti o odkup pozemků, čekáme na odpovědi. </t>
  </si>
  <si>
    <t>Objednány kamerové zkoušky. Podle výsledku bude rozhodnuto o způsobu opravy.</t>
  </si>
  <si>
    <t>Cena je předpoklad za podíl Květnice po odečtění dotací</t>
  </si>
  <si>
    <r>
      <rPr>
        <b/>
        <sz val="11"/>
        <rFont val="Calibri"/>
        <family val="2"/>
        <charset val="238"/>
        <scheme val="minor"/>
      </rPr>
      <t>DOTACE kraj 2021</t>
    </r>
    <r>
      <rPr>
        <sz val="11"/>
        <rFont val="Calibri"/>
        <family val="2"/>
        <scheme val="minor"/>
      </rPr>
      <t xml:space="preserve">
Probíhá příprava pro možnou dotaci z kraského fondu obnovy venkova</t>
    </r>
  </si>
  <si>
    <t>Kompletní rekonstrukce ulic Šťavelová, Svízelová, Vlaštovičníková a Řebříčková</t>
  </si>
  <si>
    <t xml:space="preserve">Nejvíce rozbitá kominikace v obci. </t>
  </si>
  <si>
    <t>Oprava souvislých ploch komunikací III</t>
  </si>
  <si>
    <t>Rekonstrukce VO na LED technologii</t>
  </si>
  <si>
    <t>Byl zpracován plán obnovy VO a variantní možnosti. Pravděpodobné řešení je bezdotační, ale podstatně levnější výměny jen zdrojů za LED.</t>
  </si>
  <si>
    <t>Doplnění stožárů VO</t>
  </si>
  <si>
    <t>Zásobník projektů obce Květnice - stav k 17.2. 2023</t>
  </si>
  <si>
    <t>Vybudování dočasného sídla obecního úřadu</t>
  </si>
  <si>
    <t>Probíhá výběr dodavatele</t>
  </si>
  <si>
    <t xml:space="preserve">Nutno vybudovat zpevněné plochy pod lavičkami z důvodu údržby. </t>
  </si>
  <si>
    <t>Oprava pěšiny na květinové louce</t>
  </si>
  <si>
    <t xml:space="preserve">Vybudování antukového hřiště v budoucím sportovním centru. </t>
  </si>
  <si>
    <t>Pěší cesta od ulice Vlaštovičníková k sibřinskému hřišti. Nutno současně řešit odvodnění vodoteče.</t>
  </si>
  <si>
    <t xml:space="preserve">Rybárna - kompletní rekonstrukce, rozšíření prostor a zateplení pro celoroční provoz. </t>
  </si>
  <si>
    <t>Pobytové schodiště u ping-pongu v parku Proutnice pod restaurací Lávka.</t>
  </si>
  <si>
    <t>Revitalizace, vyčištění prostoru, doplnění zpevněných ploch.</t>
  </si>
  <si>
    <t>Na louce pod hrází mlýnského rybníka připravujeme opravu pěší cestičky, která zarůstá travou a doplnění laviček.</t>
  </si>
  <si>
    <t>Kompletní rekonstrukce ulice Šťovíková.</t>
  </si>
  <si>
    <t>Kompletní rekonstrukce ulice Ohnicová.</t>
  </si>
  <si>
    <t>Opravy kanalizace</t>
  </si>
  <si>
    <t>Rekonstrukce veřejného osvětlení na úspornou LED technologii.</t>
  </si>
  <si>
    <t>Havárie kanalizace v Kosmatcová
Propady vozovky v Rulíkové a Devětsilová.
Poškozené vodovodní šoupě v ulici Ibišková.</t>
  </si>
  <si>
    <t xml:space="preserve">Nákup a umístění kontejnerovího řešení pro zajištění prostor obecního úřadu, po dobu jeho  rekonstrukce. Objekt bude následně využit jako zázemí pro technické služby. </t>
  </si>
  <si>
    <t>Projekt kompletní revitalizace návsi, včerně přesunutí kontejnerového hnízda tříděného odpadu.</t>
  </si>
  <si>
    <t>Realizace volné plochy v ulici K Oboře - úprava povrchů, altán, ohniště, mobiliář, herní prvky, zeleň.</t>
  </si>
  <si>
    <t xml:space="preserve">Mlýnský rybník - revitalizace hráze, vybudování bezpečnostního přelivu, odbahnění. </t>
  </si>
  <si>
    <t>KSÚS Rekonstrukce křižovatky u křížku</t>
  </si>
  <si>
    <t>Zkapacitnění a zpřehlednění křižovatky ulic V Zelených x K Dobročovicům. Spolupráce s krajskou správou a údžbou silnic. Hradí kraj.</t>
  </si>
  <si>
    <t xml:space="preserve">Projekt kompletní revitalizace budovy obecního úřadu, zajištění statiky budovy rozšíření budovy přístavbou. </t>
  </si>
  <si>
    <t>Lokální úpravy ulice Devětsilová za účelem zklidnění dopravy a umístění hnízda TO. Varianty řešení budou projednány na veřejném jednání.</t>
  </si>
  <si>
    <t xml:space="preserve">Projekt státního pozemkového úřadu, který již má platné SP a nyní čekáme na přidělení financí a následné zahájení realizace. 
Připravujeme koordinaci se stavbou přípojky plynu k budoucímu sportovnímu centru. </t>
  </si>
  <si>
    <t>Poptáváme projektovou přípravu
– stanovení provozu na MK, případně územní souhlas, situace  a TP, PČR</t>
  </si>
  <si>
    <t>Kompletní rekonstrukce panlové cesty od ulice Do Průhonu k ČOV. Investice pozemkového úřadu.</t>
  </si>
  <si>
    <t>Doplnění stožárů veřejného osvětlení v lokalitě V Zelených, Do Průhonu a podél panelové cesty k ČOV a směrem k zastávce Za Mlýnem.</t>
  </si>
  <si>
    <t>Zažádáno o cenoou nabídku na zpracování PD.</t>
  </si>
  <si>
    <t>Projekt kompletní revitalizace budovy obecního úřadu,  - II. Etapa.
Jedná se o dokončení stavby podkrovních prostor.</t>
  </si>
  <si>
    <t>Projekt svazku obcí s podílem Květnice na vybudování nové základní škol v Úvalech.</t>
  </si>
  <si>
    <t xml:space="preserve">Most pod trvzí na silnici III. třídy ve správě KSÚS. Po intevencích obce zařazen mezi projekty pro zahájení projektové přípravy. </t>
  </si>
  <si>
    <t xml:space="preserve">Zahájeno projektování, realizace bude probíhat po etapách. V první etapě je plánováno antukové hřiště, jako náhrada hřiště přesunutého z návsi. Možná je i další dílčí etapizace. </t>
  </si>
  <si>
    <t>Sportovní Hala Květnice</t>
  </si>
  <si>
    <t>Sportovní hala pod Střelnicí.</t>
  </si>
  <si>
    <t>Sportovní areál pod Střelnicí - venkovní areál s hřišti a mobiliářem.</t>
  </si>
  <si>
    <t>Celková revitalizace kopce v KIII, přístupových cest, mobiliáře, vyhlídky apod.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</si>
</sst>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  <numFmt numFmtId="165" formatCode="0_ ;\-0\ 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8"/>
      <color rgb="FF44546A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6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164" fontId="5" fillId="0" borderId="0" xfId="1" applyNumberFormat="1" applyFont="1" applyAlignment="1">
      <alignment horizontal="center" vertical="top"/>
    </xf>
    <xf numFmtId="164" fontId="6" fillId="0" borderId="0" xfId="1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164" fontId="5" fillId="0" borderId="0" xfId="0" applyNumberFormat="1" applyFont="1" applyAlignment="1">
      <alignment vertical="top"/>
    </xf>
    <xf numFmtId="0" fontId="5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165" fontId="6" fillId="0" borderId="0" xfId="1" applyNumberFormat="1" applyFont="1" applyBorder="1" applyAlignment="1">
      <alignment horizontal="center" vertical="top" wrapText="1"/>
    </xf>
    <xf numFmtId="164" fontId="5" fillId="0" borderId="0" xfId="1" applyNumberFormat="1" applyFont="1" applyBorder="1" applyAlignment="1">
      <alignment horizontal="right" vertical="top" wrapText="1"/>
    </xf>
    <xf numFmtId="164" fontId="6" fillId="0" borderId="0" xfId="1" applyNumberFormat="1" applyFont="1" applyAlignment="1">
      <alignment horizontal="right" vertical="top" wrapText="1"/>
    </xf>
    <xf numFmtId="165" fontId="6" fillId="0" borderId="0" xfId="1" applyNumberFormat="1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164" fontId="2" fillId="0" borderId="0" xfId="1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 wrapText="1"/>
    </xf>
    <xf numFmtId="164" fontId="8" fillId="0" borderId="0" xfId="1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 wrapText="1"/>
    </xf>
    <xf numFmtId="165" fontId="11" fillId="0" borderId="0" xfId="1" applyNumberFormat="1" applyFont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164" fontId="12" fillId="0" borderId="0" xfId="1" applyNumberFormat="1" applyFont="1" applyBorder="1" applyAlignment="1">
      <alignment horizontal="right" vertical="top" wrapText="1"/>
    </xf>
    <xf numFmtId="164" fontId="12" fillId="0" borderId="0" xfId="0" applyNumberFormat="1" applyFont="1" applyAlignment="1">
      <alignment horizontal="center" vertical="top"/>
    </xf>
    <xf numFmtId="164" fontId="12" fillId="0" borderId="0" xfId="1" applyNumberFormat="1" applyFont="1" applyAlignment="1">
      <alignment horizontal="right" vertical="top" wrapText="1"/>
    </xf>
    <xf numFmtId="165" fontId="6" fillId="0" borderId="0" xfId="1" applyNumberFormat="1" applyFont="1" applyBorder="1" applyAlignment="1">
      <alignment horizontal="right" vertical="top" wrapText="1"/>
    </xf>
    <xf numFmtId="164" fontId="15" fillId="0" borderId="0" xfId="1" applyNumberFormat="1" applyFont="1" applyBorder="1" applyAlignment="1">
      <alignment horizontal="right" vertical="top" wrapText="1"/>
    </xf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164" fontId="2" fillId="0" borderId="0" xfId="1" applyNumberFormat="1" applyFont="1" applyAlignment="1">
      <alignment horizontal="center" vertical="top"/>
    </xf>
    <xf numFmtId="0" fontId="19" fillId="0" borderId="0" xfId="0" applyFont="1" applyAlignment="1">
      <alignment horizontal="center" vertical="center"/>
    </xf>
  </cellXfs>
  <cellStyles count="2">
    <cellStyle name="Měna" xfId="1" builtinId="4"/>
    <cellStyle name="Normální" xfId="0" builtinId="0"/>
  </cellStyles>
  <dxfs count="11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Kč&quot;_-;\-* #,##0\ &quot;Kč&quot;_-;_-* &quot;-&quot;??\ &quot;Kč&quot;_-;_-@_-"/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_ ;\-0\ "/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Kč&quot;_-;\-* #,##0\ &quot;Kč&quot;_-;_-* &quot;-&quot;??\ &quot;Kč&quot;_-;_-@_-"/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5" formatCode="0_ ;\-0\ "/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Kč&quot;_-;\-* #,##0\ &quot;Kč&quot;_-;_-* &quot;-&quot;??\ &quot;Kč&quot;_-;_-@_-"/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lka1" displayName="Tabulka1" ref="A4:I38" totalsRowShown="0" headerRowDxfId="10" dataDxfId="9">
  <autoFilter ref="A4:I38" xr:uid="{00000000-0009-0000-0100-000001000000}"/>
  <sortState xmlns:xlrd2="http://schemas.microsoft.com/office/spreadsheetml/2017/richdata2" ref="A5:I38">
    <sortCondition ref="G4:G38"/>
  </sortState>
  <tableColumns count="9">
    <tableColumn id="1" xr3:uid="{00000000-0010-0000-0000-000001000000}" name="#" dataDxfId="8"/>
    <tableColumn id="5" xr3:uid="{00000000-0010-0000-0000-000005000000}" name="Název akce" dataDxfId="7"/>
    <tableColumn id="2" xr3:uid="{00000000-0010-0000-0000-000002000000}" name="Popis akce" dataDxfId="6"/>
    <tableColumn id="3" xr3:uid="{00000000-0010-0000-0000-000003000000}" name="Cena projekt" dataDxfId="5" dataCellStyle="Měna"/>
    <tableColumn id="8" xr3:uid="{EC3C89F3-0E5A-42F5-A4AE-46FEA72D14EF}" name="Financování projektu v roce" dataDxfId="4" dataCellStyle="Měna"/>
    <tableColumn id="4" xr3:uid="{00000000-0010-0000-0000-000004000000}" name="Cena realizace" dataDxfId="3" dataCellStyle="Měna"/>
    <tableColumn id="7" xr3:uid="{0D1EF526-1DF0-4E5B-ACB8-6FC4E1E4832F}" name="Financování realizace v roce" dataDxfId="2" dataCellStyle="Měna"/>
    <tableColumn id="10" xr3:uid="{E717BEFB-40CA-4666-9666-E322BBEE5370}" name="Maximální dotace" dataDxfId="1" dataCellStyle="Měna"/>
    <tableColumn id="6" xr3:uid="{00000000-0010-0000-0000-000006000000}" name="Komentář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8"/>
  <sheetViews>
    <sheetView tabSelected="1" view="pageBreakPreview" topLeftCell="B1" zoomScale="86" zoomScaleNormal="100" zoomScaleSheetLayoutView="100" workbookViewId="0">
      <pane ySplit="4" topLeftCell="A5" activePane="bottomLeft" state="frozen"/>
      <selection pane="bottomLeft" activeCell="E7" sqref="E7"/>
    </sheetView>
  </sheetViews>
  <sheetFormatPr defaultColWidth="9.1796875" defaultRowHeight="14.5" x14ac:dyDescent="0.35"/>
  <cols>
    <col min="1" max="1" width="3.81640625" style="1" hidden="1" customWidth="1"/>
    <col min="2" max="2" width="16" style="1" customWidth="1"/>
    <col min="3" max="3" width="44" style="1" customWidth="1"/>
    <col min="4" max="4" width="14.1796875" style="1" customWidth="1"/>
    <col min="5" max="5" width="13.7265625" style="1" customWidth="1"/>
    <col min="6" max="6" width="15.453125" style="1" customWidth="1"/>
    <col min="7" max="7" width="13.1796875" style="1" customWidth="1"/>
    <col min="8" max="8" width="17.90625" style="1" customWidth="1"/>
    <col min="9" max="9" width="56.453125" style="1" customWidth="1"/>
    <col min="10" max="16384" width="9.1796875" style="1"/>
  </cols>
  <sheetData>
    <row r="1" spans="1:9" ht="23.5" x14ac:dyDescent="0.35">
      <c r="A1" s="30" t="s">
        <v>80</v>
      </c>
      <c r="B1" s="30"/>
      <c r="C1" s="30"/>
      <c r="D1" s="30"/>
      <c r="E1" s="30"/>
      <c r="F1" s="30"/>
      <c r="G1" s="30"/>
      <c r="H1" s="30"/>
      <c r="I1" s="30"/>
    </row>
    <row r="2" spans="1:9" x14ac:dyDescent="0.35">
      <c r="A2" s="2"/>
      <c r="B2" s="2"/>
      <c r="C2" s="3" t="s">
        <v>0</v>
      </c>
      <c r="D2" s="4">
        <f>SUBTOTAL(9,Tabulka1[Cena projekt])</f>
        <v>4561307</v>
      </c>
      <c r="E2" s="4"/>
      <c r="F2" s="4">
        <f>SUBTOTAL(9,Tabulka1[Cena realizace])</f>
        <v>190630000</v>
      </c>
      <c r="G2" s="5"/>
      <c r="H2" s="4">
        <f>SUBTOTAL(9,Tabulka1[Maximální dotace])</f>
        <v>46287500</v>
      </c>
      <c r="I2" s="29" t="s">
        <v>1</v>
      </c>
    </row>
    <row r="3" spans="1:9" x14ac:dyDescent="0.35">
      <c r="B3" s="6"/>
      <c r="C3" s="3" t="s">
        <v>2</v>
      </c>
      <c r="D3" s="7">
        <f>SUM(Tabulka1[Cena projekt])</f>
        <v>4561307</v>
      </c>
      <c r="E3" s="7"/>
      <c r="F3" s="7">
        <f>SUM(Tabulka1[Cena realizace])</f>
        <v>190630000</v>
      </c>
      <c r="G3" s="23"/>
      <c r="H3" s="7">
        <f>SUM(Tabulka1[Maximální dotace])</f>
        <v>46287500</v>
      </c>
      <c r="I3" s="23" t="s">
        <v>3</v>
      </c>
    </row>
    <row r="4" spans="1:9" ht="43.5" x14ac:dyDescent="0.35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  <c r="I4" s="8" t="s">
        <v>12</v>
      </c>
    </row>
    <row r="5" spans="1:9" ht="43.5" x14ac:dyDescent="0.35">
      <c r="A5" s="9">
        <v>4</v>
      </c>
      <c r="B5" s="10" t="s">
        <v>84</v>
      </c>
      <c r="C5" s="10" t="s">
        <v>90</v>
      </c>
      <c r="D5" s="22">
        <v>0</v>
      </c>
      <c r="E5" s="20">
        <v>2023</v>
      </c>
      <c r="F5" s="22">
        <v>900000</v>
      </c>
      <c r="G5" s="11">
        <v>2023</v>
      </c>
      <c r="H5" s="12" t="s">
        <v>16</v>
      </c>
      <c r="I5" s="15" t="s">
        <v>58</v>
      </c>
    </row>
    <row r="6" spans="1:9" ht="43.5" x14ac:dyDescent="0.35">
      <c r="A6" s="9">
        <v>13</v>
      </c>
      <c r="B6" s="10" t="s">
        <v>24</v>
      </c>
      <c r="C6" s="10" t="s">
        <v>91</v>
      </c>
      <c r="D6" s="16">
        <v>40000</v>
      </c>
      <c r="E6" s="14">
        <v>2021</v>
      </c>
      <c r="F6" s="24">
        <v>3000000</v>
      </c>
      <c r="G6" s="14">
        <v>2023</v>
      </c>
      <c r="H6" s="16">
        <v>1860000</v>
      </c>
      <c r="I6" s="19" t="s">
        <v>73</v>
      </c>
    </row>
    <row r="7" spans="1:9" ht="43.5" x14ac:dyDescent="0.35">
      <c r="A7" s="9"/>
      <c r="B7" s="10" t="s">
        <v>25</v>
      </c>
      <c r="C7" s="17" t="s">
        <v>92</v>
      </c>
      <c r="D7" s="13">
        <v>0</v>
      </c>
      <c r="E7" s="14">
        <v>2020</v>
      </c>
      <c r="F7" s="24">
        <v>1500000</v>
      </c>
      <c r="G7" s="14">
        <v>2023</v>
      </c>
      <c r="H7" s="13" t="s">
        <v>16</v>
      </c>
      <c r="I7" s="15" t="s">
        <v>75</v>
      </c>
    </row>
    <row r="8" spans="1:9" ht="58" x14ac:dyDescent="0.35">
      <c r="A8" s="9">
        <v>16</v>
      </c>
      <c r="B8" s="10" t="s">
        <v>29</v>
      </c>
      <c r="C8" s="10" t="s">
        <v>85</v>
      </c>
      <c r="D8" s="16">
        <v>106800</v>
      </c>
      <c r="E8" s="14">
        <v>2022</v>
      </c>
      <c r="F8" s="24">
        <v>2000000</v>
      </c>
      <c r="G8" s="14">
        <v>2023</v>
      </c>
      <c r="H8" s="16">
        <v>1860000</v>
      </c>
      <c r="I8" s="21" t="s">
        <v>30</v>
      </c>
    </row>
    <row r="9" spans="1:9" ht="58" x14ac:dyDescent="0.35">
      <c r="A9" s="9">
        <v>18</v>
      </c>
      <c r="B9" s="10" t="s">
        <v>34</v>
      </c>
      <c r="C9" s="10" t="s">
        <v>86</v>
      </c>
      <c r="D9" s="22">
        <v>80000</v>
      </c>
      <c r="E9" s="14">
        <v>2023</v>
      </c>
      <c r="F9" s="24">
        <v>500000</v>
      </c>
      <c r="G9" s="14">
        <v>2023</v>
      </c>
      <c r="H9" s="25" t="s">
        <v>16</v>
      </c>
      <c r="I9" s="15" t="s">
        <v>65</v>
      </c>
    </row>
    <row r="10" spans="1:9" ht="29" x14ac:dyDescent="0.35">
      <c r="A10" s="9">
        <v>19</v>
      </c>
      <c r="B10" s="10" t="s">
        <v>35</v>
      </c>
      <c r="C10" s="10" t="s">
        <v>87</v>
      </c>
      <c r="D10" s="16">
        <v>150000</v>
      </c>
      <c r="E10" s="14">
        <v>2023</v>
      </c>
      <c r="F10" s="24">
        <v>2000000</v>
      </c>
      <c r="G10" s="14">
        <v>2023</v>
      </c>
      <c r="H10" s="25" t="s">
        <v>16</v>
      </c>
      <c r="I10" s="15" t="s">
        <v>66</v>
      </c>
    </row>
    <row r="11" spans="1:9" ht="29" x14ac:dyDescent="0.35">
      <c r="A11" s="9">
        <v>20</v>
      </c>
      <c r="B11" s="10" t="s">
        <v>36</v>
      </c>
      <c r="C11" s="10" t="s">
        <v>88</v>
      </c>
      <c r="D11" s="16">
        <v>22000</v>
      </c>
      <c r="E11" s="14">
        <v>2023</v>
      </c>
      <c r="F11" s="24">
        <v>300000</v>
      </c>
      <c r="G11" s="14">
        <v>2023</v>
      </c>
      <c r="H11" s="25" t="s">
        <v>16</v>
      </c>
      <c r="I11" s="15" t="s">
        <v>67</v>
      </c>
    </row>
    <row r="12" spans="1:9" ht="29" x14ac:dyDescent="0.35">
      <c r="A12" s="9">
        <v>21</v>
      </c>
      <c r="B12" s="10" t="s">
        <v>37</v>
      </c>
      <c r="C12" s="10" t="s">
        <v>89</v>
      </c>
      <c r="D12" s="16">
        <v>28000</v>
      </c>
      <c r="E12" s="14">
        <v>2023</v>
      </c>
      <c r="F12" s="24">
        <v>300000</v>
      </c>
      <c r="G12" s="14">
        <v>2023</v>
      </c>
      <c r="H12" s="25" t="s">
        <v>16</v>
      </c>
      <c r="I12" s="15" t="s">
        <v>67</v>
      </c>
    </row>
    <row r="13" spans="1:9" x14ac:dyDescent="0.35">
      <c r="A13" s="9">
        <v>22</v>
      </c>
      <c r="B13" s="10" t="s">
        <v>38</v>
      </c>
      <c r="C13" s="10" t="s">
        <v>56</v>
      </c>
      <c r="D13" s="16">
        <v>35000</v>
      </c>
      <c r="E13" s="14">
        <v>2023</v>
      </c>
      <c r="F13" s="24">
        <v>250000</v>
      </c>
      <c r="G13" s="14">
        <v>2023</v>
      </c>
      <c r="H13" s="25" t="s">
        <v>16</v>
      </c>
      <c r="I13" s="15" t="s">
        <v>67</v>
      </c>
    </row>
    <row r="14" spans="1:9" ht="29" x14ac:dyDescent="0.35">
      <c r="A14" s="9">
        <v>24</v>
      </c>
      <c r="B14" s="10" t="s">
        <v>41</v>
      </c>
      <c r="C14" s="10" t="s">
        <v>83</v>
      </c>
      <c r="D14" s="22">
        <v>0</v>
      </c>
      <c r="E14" s="14">
        <v>2022</v>
      </c>
      <c r="F14" s="16">
        <v>180000</v>
      </c>
      <c r="G14" s="14">
        <v>2023</v>
      </c>
      <c r="H14" s="25" t="s">
        <v>16</v>
      </c>
      <c r="I14" s="15" t="s">
        <v>42</v>
      </c>
    </row>
    <row r="15" spans="1:9" ht="43.5" x14ac:dyDescent="0.35">
      <c r="A15" s="9">
        <v>28</v>
      </c>
      <c r="B15" s="10" t="s">
        <v>45</v>
      </c>
      <c r="C15" s="10" t="s">
        <v>46</v>
      </c>
      <c r="D15" s="16">
        <v>240669</v>
      </c>
      <c r="E15" s="14">
        <v>2021</v>
      </c>
      <c r="F15" s="24">
        <v>10000000</v>
      </c>
      <c r="G15" s="14">
        <v>2024</v>
      </c>
      <c r="H15" s="24">
        <v>8000000</v>
      </c>
      <c r="I15" s="15" t="s">
        <v>61</v>
      </c>
    </row>
    <row r="16" spans="1:9" ht="58" x14ac:dyDescent="0.35">
      <c r="A16" s="9">
        <v>29</v>
      </c>
      <c r="B16" s="10" t="s">
        <v>47</v>
      </c>
      <c r="C16" s="10" t="s">
        <v>48</v>
      </c>
      <c r="D16" s="22">
        <v>150000</v>
      </c>
      <c r="E16" s="14">
        <v>2023</v>
      </c>
      <c r="F16" s="24">
        <v>1000000</v>
      </c>
      <c r="G16" s="14">
        <v>2023</v>
      </c>
      <c r="H16" s="24">
        <v>500000</v>
      </c>
      <c r="I16" s="15" t="s">
        <v>68</v>
      </c>
    </row>
    <row r="17" spans="1:9" ht="29" x14ac:dyDescent="0.35">
      <c r="A17" s="9">
        <v>31</v>
      </c>
      <c r="B17" s="10" t="s">
        <v>50</v>
      </c>
      <c r="C17" s="10" t="s">
        <v>51</v>
      </c>
      <c r="D17" s="22" t="s">
        <v>15</v>
      </c>
      <c r="E17" s="14" t="s">
        <v>15</v>
      </c>
      <c r="F17" s="24">
        <v>2000000</v>
      </c>
      <c r="G17" s="14">
        <v>2023</v>
      </c>
      <c r="H17" s="25" t="s">
        <v>16</v>
      </c>
      <c r="I17" s="15" t="s">
        <v>70</v>
      </c>
    </row>
    <row r="18" spans="1:9" ht="43.5" x14ac:dyDescent="0.35">
      <c r="A18" s="9">
        <v>32</v>
      </c>
      <c r="B18" s="10" t="s">
        <v>93</v>
      </c>
      <c r="C18" s="10" t="s">
        <v>95</v>
      </c>
      <c r="D18" s="13">
        <v>0</v>
      </c>
      <c r="E18" s="14">
        <v>2023</v>
      </c>
      <c r="F18" s="24">
        <v>800000</v>
      </c>
      <c r="G18" s="14">
        <v>2023</v>
      </c>
      <c r="H18" s="13" t="s">
        <v>16</v>
      </c>
      <c r="I18" s="15" t="s">
        <v>71</v>
      </c>
    </row>
    <row r="19" spans="1:9" ht="43.5" x14ac:dyDescent="0.35">
      <c r="A19" s="9">
        <v>33</v>
      </c>
      <c r="B19" s="10" t="s">
        <v>77</v>
      </c>
      <c r="C19" s="10" t="s">
        <v>94</v>
      </c>
      <c r="D19" s="16">
        <v>77000</v>
      </c>
      <c r="E19" s="14">
        <v>2022</v>
      </c>
      <c r="F19" s="24">
        <v>1600000</v>
      </c>
      <c r="G19" s="14">
        <v>2023</v>
      </c>
      <c r="H19" s="13" t="s">
        <v>16</v>
      </c>
      <c r="I19" s="15" t="s">
        <v>78</v>
      </c>
    </row>
    <row r="20" spans="1:9" ht="58" x14ac:dyDescent="0.35">
      <c r="A20" s="9"/>
      <c r="B20" s="10" t="s">
        <v>81</v>
      </c>
      <c r="C20" s="10" t="s">
        <v>96</v>
      </c>
      <c r="D20" s="13">
        <v>0</v>
      </c>
      <c r="E20" s="14">
        <v>2023</v>
      </c>
      <c r="F20" s="24">
        <v>600000</v>
      </c>
      <c r="G20" s="14">
        <v>2023</v>
      </c>
      <c r="H20" s="13" t="s">
        <v>16</v>
      </c>
      <c r="I20" s="15" t="s">
        <v>82</v>
      </c>
    </row>
    <row r="21" spans="1:9" ht="43.5" x14ac:dyDescent="0.35">
      <c r="A21" s="9">
        <v>1</v>
      </c>
      <c r="B21" s="10" t="s">
        <v>13</v>
      </c>
      <c r="C21" s="10" t="s">
        <v>97</v>
      </c>
      <c r="D21" s="18">
        <v>193600</v>
      </c>
      <c r="E21" s="14">
        <v>2023</v>
      </c>
      <c r="F21" s="22">
        <v>8600000</v>
      </c>
      <c r="G21" s="11">
        <v>2024</v>
      </c>
      <c r="H21" s="16" t="s">
        <v>20</v>
      </c>
      <c r="I21" s="27" t="s">
        <v>57</v>
      </c>
    </row>
    <row r="22" spans="1:9" ht="72.5" x14ac:dyDescent="0.35">
      <c r="A22" s="9">
        <v>2</v>
      </c>
      <c r="B22" s="10" t="s">
        <v>14</v>
      </c>
      <c r="C22" s="10" t="s">
        <v>116</v>
      </c>
      <c r="D22" s="18">
        <v>93000</v>
      </c>
      <c r="E22" s="14">
        <v>2023</v>
      </c>
      <c r="F22" s="22">
        <v>1800000</v>
      </c>
      <c r="G22" s="11">
        <v>2024</v>
      </c>
      <c r="H22" s="16" t="s">
        <v>20</v>
      </c>
      <c r="I22" s="27" t="s">
        <v>59</v>
      </c>
    </row>
    <row r="23" spans="1:9" ht="43.5" x14ac:dyDescent="0.35">
      <c r="A23" s="9">
        <v>3</v>
      </c>
      <c r="B23" s="10" t="s">
        <v>18</v>
      </c>
      <c r="C23" s="10" t="s">
        <v>98</v>
      </c>
      <c r="D23" s="18">
        <v>52000</v>
      </c>
      <c r="E23" s="20">
        <v>2023</v>
      </c>
      <c r="F23" s="22">
        <v>550000</v>
      </c>
      <c r="G23" s="11">
        <v>2024</v>
      </c>
      <c r="H23" s="22">
        <f>Tabulka1[[#This Row],[Cena realizace]]/100*85</f>
        <v>467500</v>
      </c>
      <c r="I23" s="15" t="s">
        <v>60</v>
      </c>
    </row>
    <row r="24" spans="1:9" ht="43.5" x14ac:dyDescent="0.35">
      <c r="A24" s="9">
        <v>5</v>
      </c>
      <c r="B24" s="10" t="s">
        <v>17</v>
      </c>
      <c r="C24" s="10" t="s">
        <v>99</v>
      </c>
      <c r="D24" s="18">
        <v>405350</v>
      </c>
      <c r="E24" s="14">
        <v>2021</v>
      </c>
      <c r="F24" s="22">
        <v>18000000</v>
      </c>
      <c r="G24" s="11">
        <v>2024</v>
      </c>
      <c r="H24" s="22">
        <v>14000000</v>
      </c>
      <c r="I24" s="15" t="s">
        <v>61</v>
      </c>
    </row>
    <row r="25" spans="1:9" ht="58" x14ac:dyDescent="0.35">
      <c r="A25" s="9">
        <v>7</v>
      </c>
      <c r="B25" s="10" t="s">
        <v>100</v>
      </c>
      <c r="C25" s="10" t="s">
        <v>101</v>
      </c>
      <c r="D25" s="16">
        <v>955900</v>
      </c>
      <c r="E25" s="14">
        <v>2020</v>
      </c>
      <c r="F25" s="24">
        <v>0</v>
      </c>
      <c r="G25" s="14">
        <v>2024</v>
      </c>
      <c r="H25" s="16" t="s">
        <v>16</v>
      </c>
      <c r="I25" s="15" t="s">
        <v>62</v>
      </c>
    </row>
    <row r="26" spans="1:9" ht="58" x14ac:dyDescent="0.35">
      <c r="A26" s="9">
        <v>8</v>
      </c>
      <c r="B26" s="10" t="s">
        <v>21</v>
      </c>
      <c r="C26" s="10" t="s">
        <v>102</v>
      </c>
      <c r="D26" s="26">
        <v>394000</v>
      </c>
      <c r="E26" s="20">
        <v>2022</v>
      </c>
      <c r="F26" s="24">
        <v>20000000</v>
      </c>
      <c r="G26" s="11">
        <v>2024</v>
      </c>
      <c r="H26" s="16">
        <v>10000000</v>
      </c>
      <c r="I26" s="28" t="s">
        <v>63</v>
      </c>
    </row>
    <row r="27" spans="1:9" ht="43.5" x14ac:dyDescent="0.35">
      <c r="A27" s="9">
        <v>12</v>
      </c>
      <c r="B27" s="10" t="s">
        <v>76</v>
      </c>
      <c r="C27" s="17" t="s">
        <v>74</v>
      </c>
      <c r="D27" s="16">
        <v>36300</v>
      </c>
      <c r="E27" s="14">
        <v>2020</v>
      </c>
      <c r="F27" s="24">
        <v>7000000</v>
      </c>
      <c r="G27" s="14">
        <v>2024</v>
      </c>
      <c r="H27" s="16">
        <v>5600000</v>
      </c>
      <c r="I27" s="15" t="s">
        <v>26</v>
      </c>
    </row>
    <row r="28" spans="1:9" ht="130.5" x14ac:dyDescent="0.35">
      <c r="A28" s="9">
        <v>14</v>
      </c>
      <c r="B28" s="10" t="s">
        <v>27</v>
      </c>
      <c r="C28" s="10" t="s">
        <v>54</v>
      </c>
      <c r="D28" s="13"/>
      <c r="E28" s="14"/>
      <c r="F28" s="24">
        <v>10450000</v>
      </c>
      <c r="G28" s="14">
        <v>2024</v>
      </c>
      <c r="H28" s="24">
        <v>4000000</v>
      </c>
      <c r="I28" s="27" t="s">
        <v>55</v>
      </c>
    </row>
    <row r="29" spans="1:9" ht="43.5" x14ac:dyDescent="0.35">
      <c r="A29" s="9">
        <v>23</v>
      </c>
      <c r="B29" s="10" t="s">
        <v>39</v>
      </c>
      <c r="C29" s="10" t="s">
        <v>103</v>
      </c>
      <c r="D29" s="22">
        <v>100000</v>
      </c>
      <c r="E29" s="14">
        <v>2023</v>
      </c>
      <c r="F29" s="24">
        <v>800000</v>
      </c>
      <c r="G29" s="14">
        <v>2024</v>
      </c>
      <c r="H29" s="25" t="s">
        <v>16</v>
      </c>
      <c r="I29" s="15" t="s">
        <v>105</v>
      </c>
    </row>
    <row r="30" spans="1:9" ht="58" x14ac:dyDescent="0.35">
      <c r="A30" s="9">
        <v>26</v>
      </c>
      <c r="B30" s="10" t="s">
        <v>44</v>
      </c>
      <c r="C30" s="10" t="s">
        <v>106</v>
      </c>
      <c r="D30" s="22">
        <v>0</v>
      </c>
      <c r="E30" s="14">
        <v>0</v>
      </c>
      <c r="F30" s="24">
        <v>0</v>
      </c>
      <c r="G30" s="14">
        <v>2024</v>
      </c>
      <c r="H30" s="25" t="s">
        <v>16</v>
      </c>
      <c r="I30" s="15" t="s">
        <v>104</v>
      </c>
    </row>
    <row r="31" spans="1:9" ht="43.5" x14ac:dyDescent="0.35">
      <c r="A31" s="9">
        <v>34</v>
      </c>
      <c r="B31" s="10" t="s">
        <v>79</v>
      </c>
      <c r="C31" s="10" t="s">
        <v>107</v>
      </c>
      <c r="D31" s="22">
        <v>80000</v>
      </c>
      <c r="E31" s="14">
        <v>2023</v>
      </c>
      <c r="F31" s="24">
        <v>1000000</v>
      </c>
      <c r="G31" s="14">
        <v>2024</v>
      </c>
      <c r="H31" s="13" t="s">
        <v>16</v>
      </c>
      <c r="I31" s="15" t="s">
        <v>108</v>
      </c>
    </row>
    <row r="32" spans="1:9" ht="58" x14ac:dyDescent="0.35">
      <c r="A32" s="9">
        <v>9</v>
      </c>
      <c r="B32" s="10" t="s">
        <v>22</v>
      </c>
      <c r="C32" s="10" t="s">
        <v>109</v>
      </c>
      <c r="D32" s="13"/>
      <c r="E32" s="14">
        <v>2022</v>
      </c>
      <c r="F32" s="24">
        <v>5000000</v>
      </c>
      <c r="G32" s="14">
        <v>2025</v>
      </c>
      <c r="H32" s="16" t="s">
        <v>20</v>
      </c>
      <c r="I32" s="15" t="s">
        <v>23</v>
      </c>
    </row>
    <row r="33" spans="1:9" ht="29" x14ac:dyDescent="0.35">
      <c r="A33" s="9">
        <v>25</v>
      </c>
      <c r="B33" s="10" t="s">
        <v>43</v>
      </c>
      <c r="C33" s="10" t="s">
        <v>110</v>
      </c>
      <c r="D33" s="22" t="s">
        <v>15</v>
      </c>
      <c r="E33" s="14" t="s">
        <v>15</v>
      </c>
      <c r="F33" s="24">
        <v>26000000</v>
      </c>
      <c r="G33" s="14">
        <v>2025</v>
      </c>
      <c r="H33" s="25" t="s">
        <v>16</v>
      </c>
      <c r="I33" s="15" t="s">
        <v>72</v>
      </c>
    </row>
    <row r="34" spans="1:9" ht="43.5" x14ac:dyDescent="0.35">
      <c r="A34" s="9">
        <v>30</v>
      </c>
      <c r="B34" s="10" t="s">
        <v>49</v>
      </c>
      <c r="C34" s="10" t="s">
        <v>111</v>
      </c>
      <c r="D34" s="22">
        <v>0</v>
      </c>
      <c r="E34" s="14">
        <v>0</v>
      </c>
      <c r="F34" s="24">
        <v>0</v>
      </c>
      <c r="G34" s="14">
        <v>2025</v>
      </c>
      <c r="H34" s="25" t="s">
        <v>16</v>
      </c>
      <c r="I34" s="15" t="s">
        <v>69</v>
      </c>
    </row>
    <row r="35" spans="1:9" ht="43.5" x14ac:dyDescent="0.35">
      <c r="A35" s="9">
        <v>15</v>
      </c>
      <c r="B35" s="10" t="s">
        <v>28</v>
      </c>
      <c r="C35" s="10" t="s">
        <v>115</v>
      </c>
      <c r="D35" s="22">
        <v>0</v>
      </c>
      <c r="E35" s="14">
        <v>2021</v>
      </c>
      <c r="F35" s="24">
        <v>10000000</v>
      </c>
      <c r="G35" s="14">
        <v>2026</v>
      </c>
      <c r="H35" s="24">
        <v>0</v>
      </c>
      <c r="I35" s="15" t="s">
        <v>112</v>
      </c>
    </row>
    <row r="36" spans="1:9" ht="43.5" x14ac:dyDescent="0.35">
      <c r="A36" s="9">
        <v>15</v>
      </c>
      <c r="B36" s="10" t="s">
        <v>113</v>
      </c>
      <c r="C36" s="10" t="s">
        <v>114</v>
      </c>
      <c r="D36" s="16">
        <v>1111688</v>
      </c>
      <c r="E36" s="14">
        <v>2021</v>
      </c>
      <c r="F36" s="24">
        <v>50000000</v>
      </c>
      <c r="G36" s="14">
        <v>2026</v>
      </c>
      <c r="H36" s="16" t="s">
        <v>20</v>
      </c>
      <c r="I36" s="15" t="s">
        <v>112</v>
      </c>
    </row>
    <row r="37" spans="1:9" ht="29" x14ac:dyDescent="0.35">
      <c r="A37" s="9">
        <v>6</v>
      </c>
      <c r="B37" s="10" t="s">
        <v>19</v>
      </c>
      <c r="C37" s="10" t="s">
        <v>52</v>
      </c>
      <c r="D37" s="22">
        <v>60000</v>
      </c>
      <c r="E37" s="20">
        <v>2022</v>
      </c>
      <c r="F37" s="22">
        <v>1500000</v>
      </c>
      <c r="G37" s="11" t="s">
        <v>15</v>
      </c>
      <c r="H37" s="16" t="s">
        <v>20</v>
      </c>
      <c r="I37" s="15" t="s">
        <v>53</v>
      </c>
    </row>
    <row r="38" spans="1:9" ht="87" x14ac:dyDescent="0.35">
      <c r="A38" s="9">
        <v>17</v>
      </c>
      <c r="B38" s="10" t="s">
        <v>31</v>
      </c>
      <c r="C38" s="10" t="s">
        <v>32</v>
      </c>
      <c r="D38" s="24">
        <v>150000</v>
      </c>
      <c r="E38" s="14">
        <v>2021</v>
      </c>
      <c r="F38" s="24">
        <v>3000000</v>
      </c>
      <c r="G38" s="14" t="s">
        <v>40</v>
      </c>
      <c r="H38" s="13" t="s">
        <v>33</v>
      </c>
      <c r="I38" s="15" t="s">
        <v>64</v>
      </c>
    </row>
  </sheetData>
  <mergeCells count="1">
    <mergeCell ref="A1:I1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4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Zásobník investic</vt:lpstr>
      <vt:lpstr>'Zásobník investic'!Názvy_tisku</vt:lpstr>
      <vt:lpstr>'Zásobník investic'!Oblast_tisku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Matěj Král</dc:creator>
  <cp:keywords/>
  <dc:description/>
  <cp:lastModifiedBy>Matěj Král</cp:lastModifiedBy>
  <cp:revision/>
  <cp:lastPrinted>2023-02-17T11:02:42Z</cp:lastPrinted>
  <dcterms:created xsi:type="dcterms:W3CDTF">2020-03-08T14:42:28Z</dcterms:created>
  <dcterms:modified xsi:type="dcterms:W3CDTF">2023-02-17T11:02:52Z</dcterms:modified>
  <cp:category/>
  <cp:contentStatus/>
</cp:coreProperties>
</file>